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HC01" sheetId="2" r:id="rId1"/>
    <sheet name="HC02" sheetId="3" r:id="rId2"/>
    <sheet name="additional" sheetId="4" r:id="rId3"/>
  </sheets>
  <calcPr calcId="152511"/>
</workbook>
</file>

<file path=xl/calcChain.xml><?xml version="1.0" encoding="utf-8"?>
<calcChain xmlns="http://schemas.openxmlformats.org/spreadsheetml/2006/main">
  <c r="H10" i="4" l="1"/>
  <c r="D25" i="3"/>
  <c r="D29" i="3" s="1"/>
  <c r="D28" i="3"/>
  <c r="J20" i="3"/>
  <c r="P20" i="3" s="1"/>
  <c r="I20" i="3"/>
  <c r="H20" i="3"/>
  <c r="O20" i="3" s="1"/>
  <c r="G20" i="3"/>
  <c r="N20" i="3" s="1"/>
  <c r="J19" i="3"/>
  <c r="P19" i="3" s="1"/>
  <c r="I19" i="3"/>
  <c r="H19" i="3"/>
  <c r="O19" i="3" s="1"/>
  <c r="G19" i="3"/>
  <c r="N19" i="3" s="1"/>
  <c r="N18" i="3"/>
  <c r="J18" i="3"/>
  <c r="P18" i="3" s="1"/>
  <c r="I18" i="3"/>
  <c r="H18" i="3"/>
  <c r="O18" i="3" s="1"/>
  <c r="G18" i="3"/>
  <c r="J17" i="3"/>
  <c r="P17" i="3" s="1"/>
  <c r="I17" i="3"/>
  <c r="H17" i="3"/>
  <c r="O17" i="3" s="1"/>
  <c r="G17" i="3"/>
  <c r="N17" i="3" s="1"/>
  <c r="J16" i="3"/>
  <c r="P16" i="3" s="1"/>
  <c r="I16" i="3"/>
  <c r="H16" i="3"/>
  <c r="O16" i="3" s="1"/>
  <c r="G16" i="3"/>
  <c r="N16" i="3" s="1"/>
  <c r="P15" i="3"/>
  <c r="J15" i="3"/>
  <c r="I15" i="3"/>
  <c r="H15" i="3"/>
  <c r="O15" i="3" s="1"/>
  <c r="G15" i="3"/>
  <c r="N15" i="3" s="1"/>
  <c r="J14" i="3"/>
  <c r="P14" i="3" s="1"/>
  <c r="I14" i="3"/>
  <c r="H14" i="3"/>
  <c r="O14" i="3" s="1"/>
  <c r="G14" i="3"/>
  <c r="N14" i="3" s="1"/>
  <c r="P13" i="3"/>
  <c r="O13" i="3"/>
  <c r="J13" i="3"/>
  <c r="I13" i="3"/>
  <c r="H13" i="3"/>
  <c r="G13" i="3"/>
  <c r="N13" i="3" s="1"/>
  <c r="O12" i="3"/>
  <c r="N12" i="3"/>
  <c r="J12" i="3"/>
  <c r="P12" i="3" s="1"/>
  <c r="I12" i="3"/>
  <c r="H12" i="3"/>
  <c r="G12" i="3"/>
  <c r="J11" i="3"/>
  <c r="P11" i="3" s="1"/>
  <c r="I11" i="3"/>
  <c r="H11" i="3"/>
  <c r="O11" i="3" s="1"/>
  <c r="G11" i="3"/>
  <c r="N11" i="3" s="1"/>
  <c r="J10" i="3"/>
  <c r="P10" i="3" s="1"/>
  <c r="I10" i="3"/>
  <c r="H10" i="3"/>
  <c r="O10" i="3" s="1"/>
  <c r="G10" i="3"/>
  <c r="N10" i="3" s="1"/>
  <c r="J9" i="3"/>
  <c r="P9" i="3" s="1"/>
  <c r="I9" i="3"/>
  <c r="H9" i="3"/>
  <c r="O9" i="3" s="1"/>
  <c r="G9" i="3"/>
  <c r="N9" i="3" s="1"/>
  <c r="J8" i="3"/>
  <c r="P8" i="3" s="1"/>
  <c r="I8" i="3"/>
  <c r="H8" i="3"/>
  <c r="O8" i="3" s="1"/>
  <c r="G8" i="3"/>
  <c r="N8" i="3" s="1"/>
  <c r="J7" i="3"/>
  <c r="P7" i="3" s="1"/>
  <c r="I7" i="3"/>
  <c r="H7" i="3"/>
  <c r="O7" i="3" s="1"/>
  <c r="G7" i="3"/>
  <c r="N7" i="3" s="1"/>
  <c r="J5" i="3"/>
  <c r="P5" i="3" s="1"/>
  <c r="I5" i="3"/>
  <c r="H5" i="3"/>
  <c r="O5" i="3" s="1"/>
  <c r="G5" i="3"/>
  <c r="N5" i="3" s="1"/>
  <c r="O4" i="3"/>
  <c r="J4" i="3"/>
  <c r="P4" i="3" s="1"/>
  <c r="I4" i="3"/>
  <c r="H4" i="3"/>
  <c r="G4" i="3"/>
  <c r="N4" i="3" s="1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4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4" i="2"/>
  <c r="D29" i="2"/>
  <c r="D30" i="2" s="1"/>
  <c r="D28" i="2"/>
  <c r="D25" i="2"/>
  <c r="J20" i="2"/>
  <c r="I20" i="2"/>
  <c r="H20" i="2"/>
  <c r="G20" i="2"/>
  <c r="J19" i="2"/>
  <c r="I19" i="2"/>
  <c r="H19" i="2"/>
  <c r="G19" i="2"/>
  <c r="J18" i="2"/>
  <c r="I18" i="2"/>
  <c r="H18" i="2"/>
  <c r="G18" i="2"/>
  <c r="J17" i="2"/>
  <c r="I17" i="2"/>
  <c r="H17" i="2"/>
  <c r="G17" i="2"/>
  <c r="J16" i="2"/>
  <c r="I16" i="2"/>
  <c r="H16" i="2"/>
  <c r="G16" i="2"/>
  <c r="J15" i="2"/>
  <c r="I15" i="2"/>
  <c r="H15" i="2"/>
  <c r="G15" i="2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I11" i="2"/>
  <c r="H11" i="2"/>
  <c r="G11" i="2"/>
  <c r="J10" i="2"/>
  <c r="I10" i="2"/>
  <c r="H10" i="2"/>
  <c r="G10" i="2"/>
  <c r="J9" i="2"/>
  <c r="I9" i="2"/>
  <c r="H9" i="2"/>
  <c r="G9" i="2"/>
  <c r="J8" i="2"/>
  <c r="I8" i="2"/>
  <c r="H8" i="2"/>
  <c r="G8" i="2"/>
  <c r="J7" i="2"/>
  <c r="I7" i="2"/>
  <c r="H7" i="2"/>
  <c r="G7" i="2"/>
  <c r="J6" i="2"/>
  <c r="I6" i="2"/>
  <c r="H6" i="2"/>
  <c r="G6" i="2"/>
  <c r="J5" i="2"/>
  <c r="I5" i="2"/>
  <c r="H5" i="2"/>
  <c r="G5" i="2"/>
  <c r="J4" i="2"/>
  <c r="I4" i="2"/>
  <c r="H4" i="2"/>
  <c r="G4" i="2"/>
  <c r="D30" i="3" l="1"/>
</calcChain>
</file>

<file path=xl/sharedStrings.xml><?xml version="1.0" encoding="utf-8"?>
<sst xmlns="http://schemas.openxmlformats.org/spreadsheetml/2006/main" count="115" uniqueCount="60">
  <si>
    <t>Constrained Horizontal Adjustment No. 1 - Constrain Published Passive Marks and CORS</t>
  </si>
  <si>
    <t>DOYLE</t>
  </si>
  <si>
    <t>BM1 AAB 7246</t>
  </si>
  <si>
    <t>PERINO</t>
  </si>
  <si>
    <t>ALTERNATE MASTER CORS ARP</t>
  </si>
  <si>
    <t>BLYTHE PGGA STA CORS MON</t>
  </si>
  <si>
    <t>MCDONALD VLBI STA CORS MON</t>
  </si>
  <si>
    <t>SANTA FE CORS ARP</t>
  </si>
  <si>
    <t>MONTICELLOUT2006 CORS MON</t>
  </si>
  <si>
    <t>CHACOCNHP_NM2005 CORS MON</t>
  </si>
  <si>
    <t>FREEMONTAPCO2004 CORS MON</t>
  </si>
  <si>
    <t>CLAYTONARP_NM2005 CORS MON</t>
  </si>
  <si>
    <t>MARSHALL FIELD CORS MON</t>
  </si>
  <si>
    <t>HNSLVALLY_UT2004 CORS MON</t>
  </si>
  <si>
    <t>TRESPIEDRANM2006 CORS MON</t>
  </si>
  <si>
    <t>RG21FREEMNCO2006 CORS MON</t>
  </si>
  <si>
    <t>RG23SANDNPCO2006 CORS MON</t>
  </si>
  <si>
    <t>ALBUQUERQUE 2 CORS ARP</t>
  </si>
  <si>
    <t>SSN</t>
  </si>
  <si>
    <t>Designation</t>
  </si>
  <si>
    <t>dN</t>
  </si>
  <si>
    <t>dE</t>
  </si>
  <si>
    <t>dL</t>
  </si>
  <si>
    <t>dU</t>
  </si>
  <si>
    <t>sN</t>
  </si>
  <si>
    <t>sE</t>
  </si>
  <si>
    <t>sU</t>
  </si>
  <si>
    <t>Shifts (cm)</t>
  </si>
  <si>
    <t>Input Sigmas (cm)</t>
  </si>
  <si>
    <t>Constraint Ratios</t>
  </si>
  <si>
    <t>CRN</t>
  </si>
  <si>
    <t>CRE</t>
  </si>
  <si>
    <t>CRU</t>
  </si>
  <si>
    <t>Shifts (m)</t>
  </si>
  <si>
    <t>DOF</t>
  </si>
  <si>
    <t>F-stat</t>
  </si>
  <si>
    <t>Horizontal Constrained</t>
  </si>
  <si>
    <t>Horizontal Fre</t>
  </si>
  <si>
    <t>F-critical</t>
  </si>
  <si>
    <t>Sigma0^2</t>
  </si>
  <si>
    <t xml:space="preserve">Conclusions  </t>
  </si>
  <si>
    <t>AMC and MDO1 have bad constraint ratios because their formal sigmas are too small (~&lt;0.08 cm).  Consider using RMS from short-term plots for all CORS in project</t>
  </si>
  <si>
    <t>These two stations are IGS sites so their coordinates must be okay.  Sigmas are just too small.</t>
  </si>
  <si>
    <t>PERINO appears to have a bad latitude and ellipsoid height.  Consider rejecting it as a constraint.</t>
  </si>
  <si>
    <t>Constrained Horizontal Adjustment No. 2 - Use RMS from Short-Term Time-Series Plots for all CORS; float Perino</t>
  </si>
  <si>
    <t>&lt;----FLOAT</t>
  </si>
  <si>
    <t>&lt;----a priori sigmas too small</t>
  </si>
  <si>
    <t>Comments</t>
  </si>
  <si>
    <t>&lt;----Float in next adjustment</t>
  </si>
  <si>
    <t>Horizontal Free</t>
  </si>
  <si>
    <t>horiz_const_float_passivemarks</t>
  </si>
  <si>
    <t>Next, re-ran adjustment and floated all 3 passive marks.  Coordinates at all marks in network shifted by no more than 1 mm horizontally and 2 mm in ellipsoid height (often less).</t>
  </si>
  <si>
    <t>horiz_const_only_computed</t>
  </si>
  <si>
    <t>Next, re-ran adjustment and floated everything except CORS with computed velocities.  Also floated distant CORS.</t>
  </si>
  <si>
    <t xml:space="preserve">shifts were virtually 0.0 mm for nearly every passive mark in network except </t>
  </si>
  <si>
    <t>9 mm horizontally for BM1A</t>
  </si>
  <si>
    <t>7 mm horizontally and 1 mm in height for DOYLE</t>
  </si>
  <si>
    <t>sigma^2</t>
  </si>
  <si>
    <t>3)</t>
  </si>
  <si>
    <t>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</si>
</sst>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2" fillId="3" borderId="0" xfId="2"/>
    <xf numFmtId="0" fontId="3" fillId="4" borderId="0" xfId="3"/>
    <xf numFmtId="2" fontId="2" fillId="3" borderId="0" xfId="2" applyNumberFormat="1"/>
    <xf numFmtId="166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2" fillId="3" borderId="0" xfId="2" applyAlignment="1">
      <alignment horizontal="center"/>
    </xf>
    <xf numFmtId="2" fontId="3" fillId="4" borderId="0" xfId="3" applyNumberFormat="1"/>
    <xf numFmtId="2" fontId="4" fillId="0" borderId="0" xfId="0" applyNumberFormat="1" applyFont="1"/>
    <xf numFmtId="0" fontId="1" fillId="2" borderId="0" xfId="1" applyAlignment="1">
      <alignment horizont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activeCell="R20" sqref="R20"/>
    </sheetView>
  </sheetViews>
  <sheetFormatPr defaultRowHeight="15" x14ac:dyDescent="0.25"/>
  <cols>
    <col min="1" max="1" width="6" customWidth="1"/>
    <col min="2" max="2" width="31.7109375" bestFit="1" customWidth="1"/>
  </cols>
  <sheetData>
    <row r="1" spans="1:18" x14ac:dyDescent="0.25">
      <c r="A1" t="s">
        <v>0</v>
      </c>
    </row>
    <row r="2" spans="1:18" x14ac:dyDescent="0.25">
      <c r="C2" t="s">
        <v>33</v>
      </c>
      <c r="G2" t="s">
        <v>27</v>
      </c>
      <c r="K2" t="s">
        <v>28</v>
      </c>
      <c r="N2" t="s">
        <v>29</v>
      </c>
      <c r="R2" t="s">
        <v>47</v>
      </c>
    </row>
    <row r="3" spans="1:18" x14ac:dyDescent="0.25">
      <c r="A3" t="s">
        <v>18</v>
      </c>
      <c r="B3" t="s">
        <v>19</v>
      </c>
      <c r="C3" t="s">
        <v>20</v>
      </c>
      <c r="D3" t="s">
        <v>21</v>
      </c>
      <c r="E3" t="s">
        <v>22</v>
      </c>
      <c r="F3" t="s">
        <v>23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L3" t="s">
        <v>25</v>
      </c>
      <c r="M3" t="s">
        <v>26</v>
      </c>
      <c r="N3" t="s">
        <v>30</v>
      </c>
      <c r="O3" t="s">
        <v>31</v>
      </c>
      <c r="P3" t="s">
        <v>32</v>
      </c>
    </row>
    <row r="4" spans="1:18" x14ac:dyDescent="0.25">
      <c r="A4">
        <v>1077</v>
      </c>
      <c r="B4" t="s">
        <v>1</v>
      </c>
      <c r="C4">
        <v>-6.1999999999999998E-3</v>
      </c>
      <c r="D4">
        <v>8.8000000000000005E-3</v>
      </c>
      <c r="E4">
        <v>1.0699999999999999E-2</v>
      </c>
      <c r="F4">
        <v>-1.24E-2</v>
      </c>
      <c r="G4">
        <f>C4*100</f>
        <v>-0.62</v>
      </c>
      <c r="H4">
        <f t="shared" ref="H4:J19" si="0">D4*100</f>
        <v>0.88</v>
      </c>
      <c r="I4">
        <f t="shared" si="0"/>
        <v>1.0699999999999998</v>
      </c>
      <c r="J4">
        <f t="shared" si="0"/>
        <v>-1.24</v>
      </c>
      <c r="K4" s="1">
        <v>0.5</v>
      </c>
      <c r="L4" s="1">
        <v>0.39</v>
      </c>
      <c r="M4" s="1">
        <v>0.75</v>
      </c>
      <c r="N4" s="1">
        <f>G4/K4</f>
        <v>-1.24</v>
      </c>
      <c r="O4" s="1">
        <f>H4/L4</f>
        <v>2.2564102564102564</v>
      </c>
      <c r="P4" s="1">
        <f>J4/M4</f>
        <v>-1.6533333333333333</v>
      </c>
    </row>
    <row r="5" spans="1:18" x14ac:dyDescent="0.25">
      <c r="A5">
        <v>1209</v>
      </c>
      <c r="B5" t="s">
        <v>2</v>
      </c>
      <c r="C5">
        <v>3.5999999999999999E-3</v>
      </c>
      <c r="D5">
        <v>9.5999999999999992E-3</v>
      </c>
      <c r="E5">
        <v>1.03E-2</v>
      </c>
      <c r="F5">
        <v>0</v>
      </c>
      <c r="G5">
        <f t="shared" ref="G5:J20" si="1">C5*100</f>
        <v>0.36</v>
      </c>
      <c r="H5">
        <f t="shared" si="0"/>
        <v>0.96</v>
      </c>
      <c r="I5">
        <f t="shared" si="0"/>
        <v>1.03</v>
      </c>
      <c r="J5">
        <f t="shared" si="0"/>
        <v>0</v>
      </c>
      <c r="K5" s="1">
        <v>0.39</v>
      </c>
      <c r="L5" s="1">
        <v>0.31</v>
      </c>
      <c r="M5" s="1">
        <v>1</v>
      </c>
      <c r="N5" s="1">
        <f t="shared" ref="N5:O20" si="2">G5/K5</f>
        <v>0.92307692307692302</v>
      </c>
      <c r="O5" s="10">
        <f t="shared" si="2"/>
        <v>3.096774193548387</v>
      </c>
      <c r="P5" s="1">
        <f t="shared" ref="P5:P20" si="3">J5/M5</f>
        <v>0</v>
      </c>
    </row>
    <row r="6" spans="1:18" x14ac:dyDescent="0.25">
      <c r="A6">
        <v>1005</v>
      </c>
      <c r="B6" t="s">
        <v>3</v>
      </c>
      <c r="C6">
        <v>-2.6200000000000001E-2</v>
      </c>
      <c r="D6">
        <v>6.1999999999999998E-3</v>
      </c>
      <c r="E6">
        <v>2.69E-2</v>
      </c>
      <c r="F6">
        <v>-3.5499999999999997E-2</v>
      </c>
      <c r="G6" s="2">
        <f t="shared" si="1"/>
        <v>-2.62</v>
      </c>
      <c r="H6">
        <f t="shared" si="0"/>
        <v>0.62</v>
      </c>
      <c r="I6">
        <f t="shared" si="0"/>
        <v>2.69</v>
      </c>
      <c r="J6" s="3">
        <f t="shared" si="0"/>
        <v>-3.55</v>
      </c>
      <c r="K6" s="1">
        <v>0.5</v>
      </c>
      <c r="L6" s="1">
        <v>0.41</v>
      </c>
      <c r="M6" s="1">
        <v>1.32</v>
      </c>
      <c r="N6" s="4">
        <f t="shared" si="2"/>
        <v>-5.24</v>
      </c>
      <c r="O6" s="1">
        <f t="shared" si="2"/>
        <v>1.5121951219512195</v>
      </c>
      <c r="P6" s="10">
        <f t="shared" si="3"/>
        <v>-2.689393939393939</v>
      </c>
      <c r="R6" t="s">
        <v>48</v>
      </c>
    </row>
    <row r="7" spans="1:18" x14ac:dyDescent="0.25">
      <c r="A7">
        <v>8001</v>
      </c>
      <c r="B7" t="s">
        <v>4</v>
      </c>
      <c r="C7">
        <v>-2.0999999999999999E-3</v>
      </c>
      <c r="D7">
        <v>-1.2999999999999999E-3</v>
      </c>
      <c r="E7">
        <v>2.3999999999999998E-3</v>
      </c>
      <c r="F7">
        <v>-1.12E-2</v>
      </c>
      <c r="G7">
        <f t="shared" si="1"/>
        <v>-0.21</v>
      </c>
      <c r="H7">
        <f t="shared" si="0"/>
        <v>-0.13</v>
      </c>
      <c r="I7">
        <f t="shared" si="0"/>
        <v>0.24</v>
      </c>
      <c r="J7">
        <f t="shared" si="0"/>
        <v>-1.1199999999999999</v>
      </c>
      <c r="K7" s="11">
        <v>0.06</v>
      </c>
      <c r="L7" s="11">
        <v>0.06</v>
      </c>
      <c r="M7" s="11">
        <v>0.09</v>
      </c>
      <c r="N7" s="4">
        <f t="shared" si="2"/>
        <v>-3.5</v>
      </c>
      <c r="O7" s="1">
        <f t="shared" si="2"/>
        <v>-2.166666666666667</v>
      </c>
      <c r="P7" s="4">
        <f t="shared" si="3"/>
        <v>-12.444444444444443</v>
      </c>
      <c r="R7" t="s">
        <v>46</v>
      </c>
    </row>
    <row r="8" spans="1:18" x14ac:dyDescent="0.25">
      <c r="A8">
        <v>8002</v>
      </c>
      <c r="B8" t="s">
        <v>5</v>
      </c>
      <c r="C8">
        <v>-1.9E-3</v>
      </c>
      <c r="D8">
        <v>-3.7000000000000002E-3</v>
      </c>
      <c r="E8">
        <v>4.1999999999999997E-3</v>
      </c>
      <c r="F8">
        <v>-4.0000000000000002E-4</v>
      </c>
      <c r="G8">
        <f t="shared" si="1"/>
        <v>-0.19</v>
      </c>
      <c r="H8">
        <f t="shared" si="0"/>
        <v>-0.37</v>
      </c>
      <c r="I8">
        <f t="shared" si="0"/>
        <v>0.42</v>
      </c>
      <c r="J8">
        <f t="shared" si="0"/>
        <v>-0.04</v>
      </c>
      <c r="K8" s="1">
        <v>0.14000000000000001</v>
      </c>
      <c r="L8" s="1">
        <v>0.12</v>
      </c>
      <c r="M8" s="1">
        <v>0.44</v>
      </c>
      <c r="N8" s="1">
        <f t="shared" si="2"/>
        <v>-1.357142857142857</v>
      </c>
      <c r="O8" s="10">
        <f t="shared" si="2"/>
        <v>-3.0833333333333335</v>
      </c>
      <c r="P8" s="1">
        <f t="shared" si="3"/>
        <v>-9.0909090909090912E-2</v>
      </c>
    </row>
    <row r="9" spans="1:18" x14ac:dyDescent="0.25">
      <c r="A9">
        <v>8003</v>
      </c>
      <c r="B9" t="s">
        <v>6</v>
      </c>
      <c r="C9">
        <v>5.1000000000000004E-3</v>
      </c>
      <c r="D9">
        <v>1.6999999999999999E-3</v>
      </c>
      <c r="E9">
        <v>5.3E-3</v>
      </c>
      <c r="F9">
        <v>0.01</v>
      </c>
      <c r="G9">
        <f t="shared" si="1"/>
        <v>0.51</v>
      </c>
      <c r="H9">
        <f t="shared" si="0"/>
        <v>0.16999999999999998</v>
      </c>
      <c r="I9">
        <f t="shared" si="0"/>
        <v>0.53</v>
      </c>
      <c r="J9">
        <f t="shared" si="0"/>
        <v>1</v>
      </c>
      <c r="K9" s="11">
        <v>0.06</v>
      </c>
      <c r="L9" s="11">
        <v>0.06</v>
      </c>
      <c r="M9" s="11">
        <v>0.09</v>
      </c>
      <c r="N9" s="4">
        <f t="shared" si="2"/>
        <v>8.5</v>
      </c>
      <c r="O9" s="10">
        <f t="shared" si="2"/>
        <v>2.833333333333333</v>
      </c>
      <c r="P9" s="4">
        <f t="shared" si="3"/>
        <v>11.111111111111111</v>
      </c>
      <c r="R9" t="s">
        <v>46</v>
      </c>
    </row>
    <row r="10" spans="1:18" x14ac:dyDescent="0.25">
      <c r="A10">
        <v>8004</v>
      </c>
      <c r="B10" t="s">
        <v>7</v>
      </c>
      <c r="C10">
        <v>-2.3999999999999998E-3</v>
      </c>
      <c r="D10">
        <v>7.7999999999999996E-3</v>
      </c>
      <c r="E10">
        <v>8.0999999999999996E-3</v>
      </c>
      <c r="F10">
        <v>-5.8999999999999999E-3</v>
      </c>
      <c r="G10">
        <f t="shared" si="1"/>
        <v>-0.24</v>
      </c>
      <c r="H10">
        <f t="shared" si="0"/>
        <v>0.77999999999999992</v>
      </c>
      <c r="I10">
        <f t="shared" si="0"/>
        <v>0.80999999999999994</v>
      </c>
      <c r="J10">
        <f t="shared" si="0"/>
        <v>-0.59</v>
      </c>
      <c r="K10" s="1">
        <v>0.87</v>
      </c>
      <c r="L10" s="1">
        <v>0.76</v>
      </c>
      <c r="M10" s="1">
        <v>3.47</v>
      </c>
      <c r="N10" s="1">
        <f t="shared" si="2"/>
        <v>-0.27586206896551724</v>
      </c>
      <c r="O10" s="1">
        <f t="shared" si="2"/>
        <v>1.0263157894736841</v>
      </c>
      <c r="P10" s="1">
        <f t="shared" si="3"/>
        <v>-0.17002881844380402</v>
      </c>
    </row>
    <row r="11" spans="1:18" x14ac:dyDescent="0.25">
      <c r="A11">
        <v>8005</v>
      </c>
      <c r="B11" t="s">
        <v>8</v>
      </c>
      <c r="C11">
        <v>-8.2000000000000007E-3</v>
      </c>
      <c r="D11">
        <v>-2.0000000000000001E-4</v>
      </c>
      <c r="E11">
        <v>8.2000000000000007E-3</v>
      </c>
      <c r="F11">
        <v>6.0000000000000001E-3</v>
      </c>
      <c r="G11">
        <f t="shared" si="1"/>
        <v>-0.82000000000000006</v>
      </c>
      <c r="H11">
        <f t="shared" si="0"/>
        <v>-0.02</v>
      </c>
      <c r="I11">
        <f t="shared" si="0"/>
        <v>0.82000000000000006</v>
      </c>
      <c r="J11">
        <f t="shared" si="0"/>
        <v>0.6</v>
      </c>
      <c r="K11" s="1">
        <v>0.4</v>
      </c>
      <c r="L11" s="1">
        <v>0.32</v>
      </c>
      <c r="M11" s="1">
        <v>1.46</v>
      </c>
      <c r="N11" s="1">
        <f t="shared" si="2"/>
        <v>-2.0499999999999998</v>
      </c>
      <c r="O11" s="1">
        <f t="shared" si="2"/>
        <v>-6.25E-2</v>
      </c>
      <c r="P11" s="1">
        <f t="shared" si="3"/>
        <v>0.41095890410958902</v>
      </c>
    </row>
    <row r="12" spans="1:18" x14ac:dyDescent="0.25">
      <c r="A12">
        <v>8006</v>
      </c>
      <c r="B12" t="s">
        <v>9</v>
      </c>
      <c r="C12">
        <v>-8.8000000000000005E-3</v>
      </c>
      <c r="D12">
        <v>5.9999999999999995E-4</v>
      </c>
      <c r="E12">
        <v>8.8000000000000005E-3</v>
      </c>
      <c r="F12">
        <v>1.3100000000000001E-2</v>
      </c>
      <c r="G12">
        <f t="shared" si="1"/>
        <v>-0.88</v>
      </c>
      <c r="H12">
        <f t="shared" si="0"/>
        <v>0.06</v>
      </c>
      <c r="I12">
        <f t="shared" si="0"/>
        <v>0.88</v>
      </c>
      <c r="J12">
        <f t="shared" si="0"/>
        <v>1.31</v>
      </c>
      <c r="K12" s="1">
        <v>0.28000000000000003</v>
      </c>
      <c r="L12" s="1">
        <v>0.23</v>
      </c>
      <c r="M12" s="1">
        <v>1.04</v>
      </c>
      <c r="N12" s="10">
        <f t="shared" si="2"/>
        <v>-3.1428571428571428</v>
      </c>
      <c r="O12" s="1">
        <f t="shared" si="2"/>
        <v>0.2608695652173913</v>
      </c>
      <c r="P12" s="1">
        <f t="shared" si="3"/>
        <v>1.2596153846153846</v>
      </c>
    </row>
    <row r="13" spans="1:18" x14ac:dyDescent="0.25">
      <c r="A13">
        <v>8007</v>
      </c>
      <c r="B13" t="s">
        <v>10</v>
      </c>
      <c r="C13">
        <v>-3.7000000000000002E-3</v>
      </c>
      <c r="D13">
        <v>8.9999999999999998E-4</v>
      </c>
      <c r="E13">
        <v>3.8E-3</v>
      </c>
      <c r="F13">
        <v>3.8999999999999998E-3</v>
      </c>
      <c r="G13">
        <f t="shared" si="1"/>
        <v>-0.37</v>
      </c>
      <c r="H13">
        <f t="shared" si="0"/>
        <v>0.09</v>
      </c>
      <c r="I13">
        <f t="shared" si="0"/>
        <v>0.38</v>
      </c>
      <c r="J13">
        <f t="shared" si="0"/>
        <v>0.38999999999999996</v>
      </c>
      <c r="K13" s="1">
        <v>0.23</v>
      </c>
      <c r="L13" s="1">
        <v>0.19</v>
      </c>
      <c r="M13" s="1">
        <v>0.84</v>
      </c>
      <c r="N13" s="1">
        <f t="shared" si="2"/>
        <v>-1.6086956521739129</v>
      </c>
      <c r="O13" s="1">
        <f t="shared" si="2"/>
        <v>0.47368421052631576</v>
      </c>
      <c r="P13" s="1">
        <f t="shared" si="3"/>
        <v>0.46428571428571425</v>
      </c>
    </row>
    <row r="14" spans="1:18" x14ac:dyDescent="0.25">
      <c r="A14">
        <v>8008</v>
      </c>
      <c r="B14" t="s">
        <v>11</v>
      </c>
      <c r="C14">
        <v>5.9999999999999995E-4</v>
      </c>
      <c r="D14">
        <v>-4.3E-3</v>
      </c>
      <c r="E14">
        <v>4.3E-3</v>
      </c>
      <c r="F14">
        <v>1.6400000000000001E-2</v>
      </c>
      <c r="G14">
        <f t="shared" si="1"/>
        <v>0.06</v>
      </c>
      <c r="H14">
        <f t="shared" si="0"/>
        <v>-0.43</v>
      </c>
      <c r="I14">
        <f t="shared" si="0"/>
        <v>0.43</v>
      </c>
      <c r="J14">
        <f t="shared" si="0"/>
        <v>1.6400000000000001</v>
      </c>
      <c r="K14" s="1">
        <v>0.33</v>
      </c>
      <c r="L14" s="1">
        <v>0.28000000000000003</v>
      </c>
      <c r="M14" s="1">
        <v>1.28</v>
      </c>
      <c r="N14" s="1">
        <f t="shared" si="2"/>
        <v>0.1818181818181818</v>
      </c>
      <c r="O14" s="1">
        <f t="shared" si="2"/>
        <v>-1.5357142857142856</v>
      </c>
      <c r="P14" s="1">
        <f t="shared" si="3"/>
        <v>1.28125</v>
      </c>
    </row>
    <row r="15" spans="1:18" x14ac:dyDescent="0.25">
      <c r="A15">
        <v>8009</v>
      </c>
      <c r="B15" t="s">
        <v>12</v>
      </c>
      <c r="C15">
        <v>-6.7000000000000002E-3</v>
      </c>
      <c r="D15">
        <v>-6.9999999999999999E-4</v>
      </c>
      <c r="E15">
        <v>6.7999999999999996E-3</v>
      </c>
      <c r="F15">
        <v>5.7999999999999996E-3</v>
      </c>
      <c r="G15">
        <f t="shared" si="1"/>
        <v>-0.67</v>
      </c>
      <c r="H15">
        <f t="shared" si="0"/>
        <v>-6.9999999999999993E-2</v>
      </c>
      <c r="I15">
        <f t="shared" si="0"/>
        <v>0.67999999999999994</v>
      </c>
      <c r="J15">
        <f t="shared" si="0"/>
        <v>0.57999999999999996</v>
      </c>
      <c r="K15" s="1">
        <v>0.78</v>
      </c>
      <c r="L15" s="1">
        <v>0.62</v>
      </c>
      <c r="M15" s="1">
        <v>2.83</v>
      </c>
      <c r="N15" s="1">
        <f t="shared" si="2"/>
        <v>-0.85897435897435903</v>
      </c>
      <c r="O15" s="1">
        <f t="shared" si="2"/>
        <v>-0.1129032258064516</v>
      </c>
      <c r="P15" s="1">
        <f t="shared" si="3"/>
        <v>0.20494699646643108</v>
      </c>
    </row>
    <row r="16" spans="1:18" x14ac:dyDescent="0.25">
      <c r="A16">
        <v>8010</v>
      </c>
      <c r="B16" t="s">
        <v>13</v>
      </c>
      <c r="C16">
        <v>-8.9999999999999993E-3</v>
      </c>
      <c r="D16">
        <v>-4.0000000000000002E-4</v>
      </c>
      <c r="E16">
        <v>8.9999999999999993E-3</v>
      </c>
      <c r="F16">
        <v>1.17E-2</v>
      </c>
      <c r="G16">
        <f t="shared" si="1"/>
        <v>-0.89999999999999991</v>
      </c>
      <c r="H16">
        <f t="shared" si="0"/>
        <v>-0.04</v>
      </c>
      <c r="I16">
        <f t="shared" si="0"/>
        <v>0.89999999999999991</v>
      </c>
      <c r="J16">
        <f t="shared" si="0"/>
        <v>1.17</v>
      </c>
      <c r="K16" s="1">
        <v>0.28000000000000003</v>
      </c>
      <c r="L16" s="1">
        <v>0.22</v>
      </c>
      <c r="M16" s="1">
        <v>0.97</v>
      </c>
      <c r="N16" s="10">
        <f t="shared" si="2"/>
        <v>-3.2142857142857135</v>
      </c>
      <c r="O16" s="1">
        <f t="shared" si="2"/>
        <v>-0.18181818181818182</v>
      </c>
      <c r="P16" s="1">
        <f t="shared" si="3"/>
        <v>1.2061855670103092</v>
      </c>
    </row>
    <row r="17" spans="1:16" x14ac:dyDescent="0.25">
      <c r="A17">
        <v>8011</v>
      </c>
      <c r="B17" t="s">
        <v>14</v>
      </c>
      <c r="C17">
        <v>-3.8999999999999998E-3</v>
      </c>
      <c r="D17">
        <v>5.9999999999999995E-4</v>
      </c>
      <c r="E17">
        <v>3.8999999999999998E-3</v>
      </c>
      <c r="F17">
        <v>5.8999999999999999E-3</v>
      </c>
      <c r="G17">
        <f t="shared" si="1"/>
        <v>-0.38999999999999996</v>
      </c>
      <c r="H17">
        <f t="shared" si="0"/>
        <v>0.06</v>
      </c>
      <c r="I17">
        <f t="shared" si="0"/>
        <v>0.38999999999999996</v>
      </c>
      <c r="J17">
        <f t="shared" si="0"/>
        <v>0.59</v>
      </c>
      <c r="K17" s="1">
        <v>0.32</v>
      </c>
      <c r="L17" s="1">
        <v>0.6</v>
      </c>
      <c r="M17" s="1">
        <v>0.82</v>
      </c>
      <c r="N17" s="1">
        <f t="shared" si="2"/>
        <v>-1.2187499999999998</v>
      </c>
      <c r="O17" s="1">
        <f t="shared" si="2"/>
        <v>0.1</v>
      </c>
      <c r="P17" s="1">
        <f t="shared" si="3"/>
        <v>0.71951219512195119</v>
      </c>
    </row>
    <row r="18" spans="1:16" x14ac:dyDescent="0.25">
      <c r="A18">
        <v>8012</v>
      </c>
      <c r="B18" t="s">
        <v>15</v>
      </c>
      <c r="C18">
        <v>-9.9000000000000008E-3</v>
      </c>
      <c r="D18">
        <v>0</v>
      </c>
      <c r="E18">
        <v>9.9000000000000008E-3</v>
      </c>
      <c r="F18">
        <v>-1.5E-3</v>
      </c>
      <c r="G18">
        <f t="shared" si="1"/>
        <v>-0.9900000000000001</v>
      </c>
      <c r="H18">
        <f t="shared" si="0"/>
        <v>0</v>
      </c>
      <c r="I18">
        <f t="shared" si="0"/>
        <v>0.9900000000000001</v>
      </c>
      <c r="J18">
        <f t="shared" si="0"/>
        <v>-0.15</v>
      </c>
      <c r="K18" s="1">
        <v>0.54</v>
      </c>
      <c r="L18" s="1">
        <v>0.23</v>
      </c>
      <c r="M18" s="1">
        <v>0.99</v>
      </c>
      <c r="N18" s="1">
        <f t="shared" si="2"/>
        <v>-1.8333333333333335</v>
      </c>
      <c r="O18" s="1">
        <f t="shared" si="2"/>
        <v>0</v>
      </c>
      <c r="P18" s="1">
        <f t="shared" si="3"/>
        <v>-0.15151515151515152</v>
      </c>
    </row>
    <row r="19" spans="1:16" x14ac:dyDescent="0.25">
      <c r="A19">
        <v>8013</v>
      </c>
      <c r="B19" t="s">
        <v>16</v>
      </c>
      <c r="C19">
        <v>-8.6999999999999994E-3</v>
      </c>
      <c r="D19">
        <v>-4.0000000000000002E-4</v>
      </c>
      <c r="E19">
        <v>8.6999999999999994E-3</v>
      </c>
      <c r="F19">
        <v>-2.8E-3</v>
      </c>
      <c r="G19">
        <f t="shared" si="1"/>
        <v>-0.86999999999999988</v>
      </c>
      <c r="H19">
        <f t="shared" si="0"/>
        <v>-0.04</v>
      </c>
      <c r="I19">
        <f t="shared" si="0"/>
        <v>0.86999999999999988</v>
      </c>
      <c r="J19">
        <f t="shared" si="0"/>
        <v>-0.27999999999999997</v>
      </c>
      <c r="K19" s="1">
        <v>0.45</v>
      </c>
      <c r="L19" s="1">
        <v>0.2</v>
      </c>
      <c r="M19" s="1">
        <v>1.22</v>
      </c>
      <c r="N19" s="1">
        <f t="shared" si="2"/>
        <v>-1.9333333333333331</v>
      </c>
      <c r="O19" s="1">
        <f t="shared" si="2"/>
        <v>-0.19999999999999998</v>
      </c>
      <c r="P19" s="1">
        <f t="shared" si="3"/>
        <v>-0.22950819672131145</v>
      </c>
    </row>
    <row r="20" spans="1:16" x14ac:dyDescent="0.25">
      <c r="A20">
        <v>8014</v>
      </c>
      <c r="B20" t="s">
        <v>17</v>
      </c>
      <c r="C20">
        <v>-5.9999999999999995E-4</v>
      </c>
      <c r="D20">
        <v>1.6000000000000001E-3</v>
      </c>
      <c r="E20">
        <v>1.6999999999999999E-3</v>
      </c>
      <c r="F20">
        <v>2.0899999999999998E-2</v>
      </c>
      <c r="G20">
        <f t="shared" si="1"/>
        <v>-0.06</v>
      </c>
      <c r="H20">
        <f t="shared" si="1"/>
        <v>0.16</v>
      </c>
      <c r="I20">
        <f t="shared" si="1"/>
        <v>0.16999999999999998</v>
      </c>
      <c r="J20">
        <f t="shared" si="1"/>
        <v>2.09</v>
      </c>
      <c r="K20" s="1">
        <v>0.48</v>
      </c>
      <c r="L20" s="1">
        <v>0.41</v>
      </c>
      <c r="M20" s="1">
        <v>1.9</v>
      </c>
      <c r="N20" s="1">
        <f t="shared" si="2"/>
        <v>-0.125</v>
      </c>
      <c r="O20" s="1">
        <f t="shared" si="2"/>
        <v>0.3902439024390244</v>
      </c>
      <c r="P20" s="1">
        <f t="shared" si="3"/>
        <v>1.0999999999999999</v>
      </c>
    </row>
    <row r="22" spans="1:16" x14ac:dyDescent="0.25">
      <c r="C22" s="6" t="s">
        <v>34</v>
      </c>
      <c r="D22" s="6">
        <v>2904</v>
      </c>
      <c r="E22" t="s">
        <v>37</v>
      </c>
    </row>
    <row r="23" spans="1:16" x14ac:dyDescent="0.25">
      <c r="C23" s="6"/>
      <c r="D23" s="6"/>
    </row>
    <row r="24" spans="1:16" x14ac:dyDescent="0.25">
      <c r="C24" s="6"/>
      <c r="D24" s="6"/>
    </row>
    <row r="25" spans="1:16" x14ac:dyDescent="0.25">
      <c r="C25" s="6" t="s">
        <v>39</v>
      </c>
      <c r="D25" s="7">
        <f>1.097^2</f>
        <v>1.203409</v>
      </c>
      <c r="E25" t="s">
        <v>36</v>
      </c>
    </row>
    <row r="26" spans="1:16" x14ac:dyDescent="0.25">
      <c r="C26" s="6" t="s">
        <v>34</v>
      </c>
      <c r="D26" s="6">
        <v>2952</v>
      </c>
      <c r="E26" t="s">
        <v>36</v>
      </c>
    </row>
    <row r="27" spans="1:16" x14ac:dyDescent="0.25">
      <c r="C27" s="6"/>
      <c r="D27" s="6"/>
    </row>
    <row r="28" spans="1:16" x14ac:dyDescent="0.25">
      <c r="C28" s="6" t="s">
        <v>35</v>
      </c>
      <c r="D28" s="7">
        <f>MAX(D25,1)/MIN(D25,1)</f>
        <v>1.203409</v>
      </c>
    </row>
    <row r="29" spans="1:16" x14ac:dyDescent="0.25">
      <c r="C29" s="6" t="s">
        <v>38</v>
      </c>
      <c r="D29" s="7">
        <f>IF(D25&lt;1,_xlfn.F.INV.RT(0.025,D22,D26),_xlfn.F.INV.RT(0.025,D26,D22))</f>
        <v>1.0751603387476925</v>
      </c>
    </row>
    <row r="30" spans="1:16" x14ac:dyDescent="0.25">
      <c r="C30" s="6"/>
      <c r="D30" s="9" t="str">
        <f>IF(D28&lt;D29,"Pass","Fail")</f>
        <v>Fail</v>
      </c>
    </row>
    <row r="34" spans="3:4" x14ac:dyDescent="0.25">
      <c r="C34" t="s">
        <v>40</v>
      </c>
    </row>
    <row r="36" spans="3:4" x14ac:dyDescent="0.25">
      <c r="C36">
        <v>1</v>
      </c>
      <c r="D36" t="s">
        <v>43</v>
      </c>
    </row>
    <row r="37" spans="3:4" x14ac:dyDescent="0.25">
      <c r="C37">
        <v>2</v>
      </c>
      <c r="D37" t="s">
        <v>41</v>
      </c>
    </row>
    <row r="38" spans="3:4" x14ac:dyDescent="0.25">
      <c r="D38" t="s">
        <v>42</v>
      </c>
    </row>
  </sheetData>
  <conditionalFormatting sqref="N4:P20">
    <cfRule type="cellIs" dxfId="8" priority="3" operator="between">
      <formula>-2.5</formula>
      <formula>2.5</formula>
    </cfRule>
  </conditionalFormatting>
  <conditionalFormatting sqref="G4:H20">
    <cfRule type="cellIs" dxfId="7" priority="2" operator="between">
      <formula>-2</formula>
      <formula>2</formula>
    </cfRule>
  </conditionalFormatting>
  <conditionalFormatting sqref="J4:J5 J7:J20">
    <cfRule type="cellIs" dxfId="6" priority="1" operator="between">
      <formula>-4</formula>
      <formula>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workbookViewId="0">
      <selection activeCell="B9" sqref="B9"/>
    </sheetView>
  </sheetViews>
  <sheetFormatPr defaultRowHeight="15" x14ac:dyDescent="0.25"/>
  <cols>
    <col min="1" max="1" width="6" customWidth="1"/>
    <col min="2" max="2" width="31.7109375" bestFit="1" customWidth="1"/>
  </cols>
  <sheetData>
    <row r="1" spans="1:18" x14ac:dyDescent="0.25">
      <c r="A1" t="s">
        <v>44</v>
      </c>
    </row>
    <row r="2" spans="1:18" x14ac:dyDescent="0.25">
      <c r="C2" t="s">
        <v>33</v>
      </c>
      <c r="G2" t="s">
        <v>27</v>
      </c>
      <c r="K2" t="s">
        <v>28</v>
      </c>
      <c r="N2" t="s">
        <v>29</v>
      </c>
    </row>
    <row r="3" spans="1:18" x14ac:dyDescent="0.25">
      <c r="A3" t="s">
        <v>18</v>
      </c>
      <c r="B3" t="s">
        <v>19</v>
      </c>
      <c r="C3" t="s">
        <v>20</v>
      </c>
      <c r="D3" t="s">
        <v>21</v>
      </c>
      <c r="E3" t="s">
        <v>22</v>
      </c>
      <c r="F3" t="s">
        <v>23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L3" t="s">
        <v>25</v>
      </c>
      <c r="M3" t="s">
        <v>26</v>
      </c>
      <c r="N3" t="s">
        <v>30</v>
      </c>
      <c r="O3" t="s">
        <v>31</v>
      </c>
      <c r="P3" t="s">
        <v>32</v>
      </c>
    </row>
    <row r="4" spans="1:18" x14ac:dyDescent="0.25">
      <c r="A4">
        <v>1077</v>
      </c>
      <c r="B4" t="s">
        <v>1</v>
      </c>
      <c r="C4">
        <v>-1.6000000000000001E-3</v>
      </c>
      <c r="D4">
        <v>7.4999999999999997E-3</v>
      </c>
      <c r="E4">
        <v>7.6E-3</v>
      </c>
      <c r="F4">
        <v>-1.47E-2</v>
      </c>
      <c r="G4">
        <f>C4*100</f>
        <v>-0.16</v>
      </c>
      <c r="H4">
        <f t="shared" ref="H4:J19" si="0">D4*100</f>
        <v>0.75</v>
      </c>
      <c r="I4">
        <f t="shared" si="0"/>
        <v>0.76</v>
      </c>
      <c r="J4">
        <f t="shared" si="0"/>
        <v>-1.47</v>
      </c>
      <c r="K4" s="1">
        <v>0.5</v>
      </c>
      <c r="L4" s="1">
        <v>0.39</v>
      </c>
      <c r="M4" s="1">
        <v>0.75</v>
      </c>
      <c r="N4" s="1">
        <f>G4/K4</f>
        <v>-0.32</v>
      </c>
      <c r="O4" s="1">
        <f>H4/L4</f>
        <v>1.9230769230769229</v>
      </c>
      <c r="P4" s="1">
        <f>J4/M4</f>
        <v>-1.96</v>
      </c>
    </row>
    <row r="5" spans="1:18" x14ac:dyDescent="0.25">
      <c r="A5">
        <v>1209</v>
      </c>
      <c r="B5" t="s">
        <v>2</v>
      </c>
      <c r="C5">
        <v>8.0999999999999996E-3</v>
      </c>
      <c r="D5">
        <v>8.3000000000000001E-3</v>
      </c>
      <c r="E5">
        <v>1.1599999999999999E-2</v>
      </c>
      <c r="F5">
        <v>-2.3999999999999998E-3</v>
      </c>
      <c r="G5">
        <f t="shared" ref="G5:J20" si="1">C5*100</f>
        <v>0.80999999999999994</v>
      </c>
      <c r="H5">
        <f t="shared" si="0"/>
        <v>0.83</v>
      </c>
      <c r="I5">
        <f t="shared" si="0"/>
        <v>1.1599999999999999</v>
      </c>
      <c r="J5">
        <f t="shared" si="0"/>
        <v>-0.24</v>
      </c>
      <c r="K5" s="1">
        <v>0.39</v>
      </c>
      <c r="L5" s="1">
        <v>0.31</v>
      </c>
      <c r="M5" s="1">
        <v>1</v>
      </c>
      <c r="N5" s="1">
        <f t="shared" ref="N5:O20" si="2">G5/K5</f>
        <v>2.0769230769230766</v>
      </c>
      <c r="O5" s="10">
        <f t="shared" si="2"/>
        <v>2.6774193548387095</v>
      </c>
      <c r="P5" s="1">
        <f t="shared" ref="P5:P20" si="3">J5/M5</f>
        <v>-0.24</v>
      </c>
    </row>
    <row r="6" spans="1:18" x14ac:dyDescent="0.25">
      <c r="A6">
        <v>1005</v>
      </c>
      <c r="B6" t="s">
        <v>3</v>
      </c>
      <c r="R6" t="s">
        <v>45</v>
      </c>
    </row>
    <row r="7" spans="1:18" x14ac:dyDescent="0.25">
      <c r="A7">
        <v>8001</v>
      </c>
      <c r="B7" t="s">
        <v>4</v>
      </c>
      <c r="C7">
        <v>2.2000000000000001E-3</v>
      </c>
      <c r="D7">
        <v>-3.0999999999999999E-3</v>
      </c>
      <c r="E7">
        <v>3.8E-3</v>
      </c>
      <c r="F7">
        <v>-1.8599999999999998E-2</v>
      </c>
      <c r="G7">
        <f t="shared" si="1"/>
        <v>0.22</v>
      </c>
      <c r="H7">
        <f t="shared" si="0"/>
        <v>-0.31</v>
      </c>
      <c r="I7">
        <f t="shared" si="0"/>
        <v>0.38</v>
      </c>
      <c r="J7">
        <f t="shared" si="0"/>
        <v>-1.8599999999999999</v>
      </c>
      <c r="K7" s="1">
        <v>0.16</v>
      </c>
      <c r="L7" s="1">
        <v>0.53</v>
      </c>
      <c r="M7" s="1">
        <v>0.61</v>
      </c>
      <c r="N7" s="4">
        <f t="shared" si="2"/>
        <v>1.375</v>
      </c>
      <c r="O7" s="1">
        <f t="shared" si="2"/>
        <v>-0.58490566037735847</v>
      </c>
      <c r="P7" s="10">
        <f t="shared" si="3"/>
        <v>-3.0491803278688523</v>
      </c>
    </row>
    <row r="8" spans="1:18" x14ac:dyDescent="0.25">
      <c r="A8">
        <v>8002</v>
      </c>
      <c r="B8" t="s">
        <v>5</v>
      </c>
      <c r="C8">
        <v>2.8999999999999998E-3</v>
      </c>
      <c r="D8">
        <v>-5.3E-3</v>
      </c>
      <c r="E8">
        <v>6.0000000000000001E-3</v>
      </c>
      <c r="F8">
        <v>-2.5999999999999999E-3</v>
      </c>
      <c r="G8">
        <f t="shared" si="1"/>
        <v>0.28999999999999998</v>
      </c>
      <c r="H8">
        <f t="shared" si="0"/>
        <v>-0.53</v>
      </c>
      <c r="I8">
        <f t="shared" si="0"/>
        <v>0.6</v>
      </c>
      <c r="J8">
        <f t="shared" si="0"/>
        <v>-0.26</v>
      </c>
      <c r="K8" s="1">
        <v>0.31</v>
      </c>
      <c r="L8" s="1">
        <v>0.32</v>
      </c>
      <c r="M8" s="1">
        <v>0.48</v>
      </c>
      <c r="N8" s="1">
        <f t="shared" si="2"/>
        <v>0.93548387096774188</v>
      </c>
      <c r="O8" s="10">
        <f t="shared" si="2"/>
        <v>-1.65625</v>
      </c>
      <c r="P8" s="1">
        <f t="shared" si="3"/>
        <v>-0.54166666666666674</v>
      </c>
    </row>
    <row r="9" spans="1:18" x14ac:dyDescent="0.25">
      <c r="A9">
        <v>8003</v>
      </c>
      <c r="B9" t="s">
        <v>6</v>
      </c>
      <c r="C9">
        <v>1.04E-2</v>
      </c>
      <c r="D9">
        <v>8.9999999999999998E-4</v>
      </c>
      <c r="E9">
        <v>1.04E-2</v>
      </c>
      <c r="F9">
        <v>1.2200000000000001E-2</v>
      </c>
      <c r="G9">
        <f t="shared" si="1"/>
        <v>1.04</v>
      </c>
      <c r="H9">
        <f t="shared" si="0"/>
        <v>0.09</v>
      </c>
      <c r="I9">
        <f t="shared" si="0"/>
        <v>1.04</v>
      </c>
      <c r="J9">
        <f t="shared" si="0"/>
        <v>1.22</v>
      </c>
      <c r="K9" s="1">
        <v>0.85</v>
      </c>
      <c r="L9" s="1">
        <v>0.25</v>
      </c>
      <c r="M9" s="1">
        <v>0.9</v>
      </c>
      <c r="N9" s="4">
        <f t="shared" si="2"/>
        <v>1.223529411764706</v>
      </c>
      <c r="O9" s="10">
        <f t="shared" si="2"/>
        <v>0.36</v>
      </c>
      <c r="P9" s="4">
        <f t="shared" si="3"/>
        <v>1.3555555555555554</v>
      </c>
    </row>
    <row r="10" spans="1:18" x14ac:dyDescent="0.25">
      <c r="A10">
        <v>8004</v>
      </c>
      <c r="B10" t="s">
        <v>7</v>
      </c>
      <c r="C10">
        <v>2.5000000000000001E-3</v>
      </c>
      <c r="D10">
        <v>6.4000000000000003E-3</v>
      </c>
      <c r="E10">
        <v>6.8999999999999999E-3</v>
      </c>
      <c r="F10">
        <v>-8.5000000000000006E-3</v>
      </c>
      <c r="G10">
        <f t="shared" si="1"/>
        <v>0.25</v>
      </c>
      <c r="H10">
        <f t="shared" si="0"/>
        <v>0.64</v>
      </c>
      <c r="I10">
        <f t="shared" si="0"/>
        <v>0.69</v>
      </c>
      <c r="J10">
        <f t="shared" si="0"/>
        <v>-0.85000000000000009</v>
      </c>
      <c r="K10" s="1">
        <v>0.6</v>
      </c>
      <c r="L10" s="1">
        <v>0.2</v>
      </c>
      <c r="M10" s="1">
        <v>0.65</v>
      </c>
      <c r="N10" s="1">
        <f t="shared" si="2"/>
        <v>0.41666666666666669</v>
      </c>
      <c r="O10" s="10">
        <f t="shared" si="2"/>
        <v>3.1999999999999997</v>
      </c>
      <c r="P10" s="1">
        <f t="shared" si="3"/>
        <v>-1.3076923076923077</v>
      </c>
    </row>
    <row r="11" spans="1:18" x14ac:dyDescent="0.25">
      <c r="A11">
        <v>8005</v>
      </c>
      <c r="B11" t="s">
        <v>8</v>
      </c>
      <c r="C11">
        <v>-3.5000000000000001E-3</v>
      </c>
      <c r="D11">
        <v>-1.5E-3</v>
      </c>
      <c r="E11">
        <v>3.8E-3</v>
      </c>
      <c r="F11">
        <v>3.5999999999999999E-3</v>
      </c>
      <c r="G11">
        <f t="shared" si="1"/>
        <v>-0.35000000000000003</v>
      </c>
      <c r="H11">
        <f t="shared" si="0"/>
        <v>-0.15</v>
      </c>
      <c r="I11">
        <f t="shared" si="0"/>
        <v>0.38</v>
      </c>
      <c r="J11">
        <f t="shared" si="0"/>
        <v>0.36</v>
      </c>
      <c r="K11" s="1">
        <v>0.49</v>
      </c>
      <c r="L11" s="1">
        <v>0.18</v>
      </c>
      <c r="M11" s="1">
        <v>0.6</v>
      </c>
      <c r="N11" s="1">
        <f t="shared" si="2"/>
        <v>-0.71428571428571441</v>
      </c>
      <c r="O11" s="1">
        <f t="shared" si="2"/>
        <v>-0.83333333333333337</v>
      </c>
      <c r="P11" s="1">
        <f t="shared" si="3"/>
        <v>0.6</v>
      </c>
    </row>
    <row r="12" spans="1:18" x14ac:dyDescent="0.25">
      <c r="A12">
        <v>8006</v>
      </c>
      <c r="B12" t="s">
        <v>9</v>
      </c>
      <c r="C12">
        <v>-4.0000000000000001E-3</v>
      </c>
      <c r="D12">
        <v>-8.0000000000000004E-4</v>
      </c>
      <c r="E12">
        <v>4.0000000000000001E-3</v>
      </c>
      <c r="F12">
        <v>1.06E-2</v>
      </c>
      <c r="G12">
        <f t="shared" si="1"/>
        <v>-0.4</v>
      </c>
      <c r="H12">
        <f t="shared" si="0"/>
        <v>-0.08</v>
      </c>
      <c r="I12">
        <f t="shared" si="0"/>
        <v>0.4</v>
      </c>
      <c r="J12">
        <f t="shared" si="0"/>
        <v>1.06</v>
      </c>
      <c r="K12" s="1">
        <v>0.25</v>
      </c>
      <c r="L12" s="1">
        <v>0.22</v>
      </c>
      <c r="M12" s="1">
        <v>1.46</v>
      </c>
      <c r="N12" s="10">
        <f t="shared" si="2"/>
        <v>-1.6</v>
      </c>
      <c r="O12" s="1">
        <f t="shared" si="2"/>
        <v>-0.36363636363636365</v>
      </c>
      <c r="P12" s="1">
        <f t="shared" si="3"/>
        <v>0.72602739726027399</v>
      </c>
    </row>
    <row r="13" spans="1:18" x14ac:dyDescent="0.25">
      <c r="A13">
        <v>8007</v>
      </c>
      <c r="B13" t="s">
        <v>10</v>
      </c>
      <c r="C13">
        <v>1E-3</v>
      </c>
      <c r="D13">
        <v>-5.0000000000000001E-4</v>
      </c>
      <c r="E13">
        <v>1.1000000000000001E-3</v>
      </c>
      <c r="F13">
        <v>1.5E-3</v>
      </c>
      <c r="G13">
        <f t="shared" si="1"/>
        <v>0.1</v>
      </c>
      <c r="H13">
        <f t="shared" si="0"/>
        <v>-0.05</v>
      </c>
      <c r="I13">
        <f t="shared" si="0"/>
        <v>0.11</v>
      </c>
      <c r="J13">
        <f t="shared" si="0"/>
        <v>0.15</v>
      </c>
      <c r="K13" s="1">
        <v>0.31</v>
      </c>
      <c r="L13" s="1">
        <v>0.28000000000000003</v>
      </c>
      <c r="M13" s="1">
        <v>0.59</v>
      </c>
      <c r="N13" s="1">
        <f t="shared" si="2"/>
        <v>0.32258064516129037</v>
      </c>
      <c r="O13" s="1">
        <f t="shared" si="2"/>
        <v>-0.17857142857142858</v>
      </c>
      <c r="P13" s="1">
        <f t="shared" si="3"/>
        <v>0.25423728813559321</v>
      </c>
    </row>
    <row r="14" spans="1:18" x14ac:dyDescent="0.25">
      <c r="A14">
        <v>8008</v>
      </c>
      <c r="B14" t="s">
        <v>11</v>
      </c>
      <c r="C14">
        <v>5.4999999999999997E-3</v>
      </c>
      <c r="D14">
        <v>-5.7000000000000002E-3</v>
      </c>
      <c r="E14">
        <v>7.9000000000000008E-3</v>
      </c>
      <c r="F14">
        <v>1.37E-2</v>
      </c>
      <c r="G14">
        <f t="shared" si="1"/>
        <v>0.54999999999999993</v>
      </c>
      <c r="H14">
        <f t="shared" si="0"/>
        <v>-0.57000000000000006</v>
      </c>
      <c r="I14">
        <f t="shared" si="0"/>
        <v>0.79</v>
      </c>
      <c r="J14">
        <f t="shared" si="0"/>
        <v>1.37</v>
      </c>
      <c r="K14" s="1">
        <v>0.7</v>
      </c>
      <c r="L14" s="1">
        <v>0.47</v>
      </c>
      <c r="M14" s="1">
        <v>0.8</v>
      </c>
      <c r="N14" s="1">
        <f t="shared" si="2"/>
        <v>0.7857142857142857</v>
      </c>
      <c r="O14" s="1">
        <f t="shared" si="2"/>
        <v>-1.2127659574468088</v>
      </c>
      <c r="P14" s="1">
        <f t="shared" si="3"/>
        <v>1.7125000000000001</v>
      </c>
    </row>
    <row r="15" spans="1:18" x14ac:dyDescent="0.25">
      <c r="A15">
        <v>8009</v>
      </c>
      <c r="B15" t="s">
        <v>12</v>
      </c>
      <c r="C15">
        <v>-2E-3</v>
      </c>
      <c r="D15">
        <v>-2E-3</v>
      </c>
      <c r="E15">
        <v>2.8999999999999998E-3</v>
      </c>
      <c r="F15">
        <v>3.5000000000000001E-3</v>
      </c>
      <c r="G15">
        <f t="shared" si="1"/>
        <v>-0.2</v>
      </c>
      <c r="H15">
        <f t="shared" si="0"/>
        <v>-0.2</v>
      </c>
      <c r="I15">
        <f t="shared" si="0"/>
        <v>0.28999999999999998</v>
      </c>
      <c r="J15">
        <f t="shared" si="0"/>
        <v>0.35000000000000003</v>
      </c>
      <c r="K15" s="1">
        <v>0.15</v>
      </c>
      <c r="L15" s="1">
        <v>0.47</v>
      </c>
      <c r="M15" s="1">
        <v>1.07</v>
      </c>
      <c r="N15" s="1">
        <f t="shared" si="2"/>
        <v>-1.3333333333333335</v>
      </c>
      <c r="O15" s="1">
        <f t="shared" si="2"/>
        <v>-0.42553191489361708</v>
      </c>
      <c r="P15" s="1">
        <f t="shared" si="3"/>
        <v>0.32710280373831779</v>
      </c>
    </row>
    <row r="16" spans="1:18" x14ac:dyDescent="0.25">
      <c r="A16">
        <v>8010</v>
      </c>
      <c r="B16" t="s">
        <v>13</v>
      </c>
      <c r="C16">
        <v>-4.7000000000000002E-3</v>
      </c>
      <c r="D16">
        <v>-1.8E-3</v>
      </c>
      <c r="E16">
        <v>5.0000000000000001E-3</v>
      </c>
      <c r="F16">
        <v>9.7999999999999997E-3</v>
      </c>
      <c r="G16">
        <f t="shared" si="1"/>
        <v>-0.47000000000000003</v>
      </c>
      <c r="H16">
        <f t="shared" si="0"/>
        <v>-0.18</v>
      </c>
      <c r="I16">
        <f t="shared" si="0"/>
        <v>0.5</v>
      </c>
      <c r="J16">
        <f t="shared" si="0"/>
        <v>0.98</v>
      </c>
      <c r="K16" s="1">
        <v>0.27</v>
      </c>
      <c r="L16" s="1">
        <v>0.16</v>
      </c>
      <c r="M16" s="1">
        <v>0.56999999999999995</v>
      </c>
      <c r="N16" s="10">
        <f t="shared" si="2"/>
        <v>-1.7407407407407407</v>
      </c>
      <c r="O16" s="1">
        <f t="shared" si="2"/>
        <v>-1.125</v>
      </c>
      <c r="P16" s="1">
        <f t="shared" si="3"/>
        <v>1.7192982456140351</v>
      </c>
    </row>
    <row r="17" spans="1:16" x14ac:dyDescent="0.25">
      <c r="A17">
        <v>8011</v>
      </c>
      <c r="B17" t="s">
        <v>14</v>
      </c>
      <c r="C17">
        <v>1E-3</v>
      </c>
      <c r="D17">
        <v>-6.9999999999999999E-4</v>
      </c>
      <c r="E17">
        <v>1.1999999999999999E-3</v>
      </c>
      <c r="F17">
        <v>3.3E-3</v>
      </c>
      <c r="G17">
        <f t="shared" si="1"/>
        <v>0.1</v>
      </c>
      <c r="H17">
        <f t="shared" si="0"/>
        <v>-6.9999999999999993E-2</v>
      </c>
      <c r="I17">
        <f t="shared" si="0"/>
        <v>0.12</v>
      </c>
      <c r="J17">
        <f t="shared" si="0"/>
        <v>0.33</v>
      </c>
      <c r="K17" s="1">
        <v>0.32</v>
      </c>
      <c r="L17" s="1">
        <v>0.6</v>
      </c>
      <c r="M17" s="1">
        <v>0.82</v>
      </c>
      <c r="N17" s="1">
        <f t="shared" si="2"/>
        <v>0.3125</v>
      </c>
      <c r="O17" s="1">
        <f t="shared" si="2"/>
        <v>-0.11666666666666665</v>
      </c>
      <c r="P17" s="1">
        <f t="shared" si="3"/>
        <v>0.40243902439024393</v>
      </c>
    </row>
    <row r="18" spans="1:16" x14ac:dyDescent="0.25">
      <c r="A18">
        <v>8012</v>
      </c>
      <c r="B18" t="s">
        <v>15</v>
      </c>
      <c r="C18">
        <v>-5.1000000000000004E-3</v>
      </c>
      <c r="D18">
        <v>-1.2999999999999999E-3</v>
      </c>
      <c r="E18">
        <v>5.3E-3</v>
      </c>
      <c r="F18">
        <v>-3.8999999999999998E-3</v>
      </c>
      <c r="G18">
        <f t="shared" si="1"/>
        <v>-0.51</v>
      </c>
      <c r="H18">
        <f t="shared" si="0"/>
        <v>-0.13</v>
      </c>
      <c r="I18">
        <f t="shared" si="0"/>
        <v>0.53</v>
      </c>
      <c r="J18">
        <f t="shared" si="0"/>
        <v>-0.38999999999999996</v>
      </c>
      <c r="K18" s="1">
        <v>0.54</v>
      </c>
      <c r="L18" s="1">
        <v>0.23</v>
      </c>
      <c r="M18" s="1">
        <v>0.99</v>
      </c>
      <c r="N18" s="1">
        <f t="shared" si="2"/>
        <v>-0.94444444444444442</v>
      </c>
      <c r="O18" s="1">
        <f t="shared" si="2"/>
        <v>-0.56521739130434778</v>
      </c>
      <c r="P18" s="1">
        <f t="shared" si="3"/>
        <v>-0.39393939393939392</v>
      </c>
    </row>
    <row r="19" spans="1:16" x14ac:dyDescent="0.25">
      <c r="A19">
        <v>8013</v>
      </c>
      <c r="B19" t="s">
        <v>16</v>
      </c>
      <c r="C19">
        <v>-3.8999999999999998E-3</v>
      </c>
      <c r="D19">
        <v>-1.8E-3</v>
      </c>
      <c r="E19">
        <v>4.3E-3</v>
      </c>
      <c r="F19">
        <v>-5.3E-3</v>
      </c>
      <c r="G19">
        <f t="shared" si="1"/>
        <v>-0.38999999999999996</v>
      </c>
      <c r="H19">
        <f t="shared" si="0"/>
        <v>-0.18</v>
      </c>
      <c r="I19">
        <f t="shared" si="0"/>
        <v>0.43</v>
      </c>
      <c r="J19">
        <f t="shared" si="0"/>
        <v>-0.53</v>
      </c>
      <c r="K19" s="1">
        <v>0.45</v>
      </c>
      <c r="L19" s="1">
        <v>0.2</v>
      </c>
      <c r="M19" s="1">
        <v>1.22</v>
      </c>
      <c r="N19" s="1">
        <f t="shared" si="2"/>
        <v>-0.86666666666666659</v>
      </c>
      <c r="O19" s="1">
        <f t="shared" si="2"/>
        <v>-0.89999999999999991</v>
      </c>
      <c r="P19" s="1">
        <f t="shared" si="3"/>
        <v>-0.43442622950819676</v>
      </c>
    </row>
    <row r="20" spans="1:16" x14ac:dyDescent="0.25">
      <c r="A20">
        <v>8014</v>
      </c>
      <c r="B20" t="s">
        <v>17</v>
      </c>
      <c r="C20">
        <v>4.3E-3</v>
      </c>
      <c r="D20">
        <v>2.0000000000000001E-4</v>
      </c>
      <c r="E20">
        <v>4.3E-3</v>
      </c>
      <c r="F20">
        <v>1.8100000000000002E-2</v>
      </c>
      <c r="G20">
        <f t="shared" si="1"/>
        <v>0.43</v>
      </c>
      <c r="H20">
        <f t="shared" si="1"/>
        <v>0.02</v>
      </c>
      <c r="I20">
        <f t="shared" si="1"/>
        <v>0.43</v>
      </c>
      <c r="J20">
        <f t="shared" si="1"/>
        <v>1.81</v>
      </c>
      <c r="K20" s="1">
        <v>0.32</v>
      </c>
      <c r="L20" s="1">
        <v>0.28999999999999998</v>
      </c>
      <c r="M20" s="1">
        <v>0.81</v>
      </c>
      <c r="N20" s="1">
        <f t="shared" si="2"/>
        <v>1.34375</v>
      </c>
      <c r="O20" s="1">
        <f t="shared" si="2"/>
        <v>6.8965517241379323E-2</v>
      </c>
      <c r="P20" s="1">
        <f t="shared" si="3"/>
        <v>2.2345679012345676</v>
      </c>
    </row>
    <row r="22" spans="1:16" x14ac:dyDescent="0.25">
      <c r="C22" s="6" t="s">
        <v>34</v>
      </c>
      <c r="D22" s="6">
        <v>2904</v>
      </c>
      <c r="E22" t="s">
        <v>49</v>
      </c>
    </row>
    <row r="23" spans="1:16" x14ac:dyDescent="0.25">
      <c r="C23" s="6"/>
      <c r="D23" s="6"/>
    </row>
    <row r="24" spans="1:16" x14ac:dyDescent="0.25">
      <c r="C24" s="6"/>
      <c r="D24" s="6"/>
    </row>
    <row r="25" spans="1:16" x14ac:dyDescent="0.25">
      <c r="C25" s="6" t="s">
        <v>39</v>
      </c>
      <c r="D25" s="8">
        <f>1.006^2</f>
        <v>1.0120359999999999</v>
      </c>
      <c r="E25" t="s">
        <v>36</v>
      </c>
    </row>
    <row r="26" spans="1:16" x14ac:dyDescent="0.25">
      <c r="C26" s="6" t="s">
        <v>34</v>
      </c>
      <c r="D26" s="6">
        <v>2949</v>
      </c>
      <c r="E26" t="s">
        <v>36</v>
      </c>
    </row>
    <row r="27" spans="1:16" x14ac:dyDescent="0.25">
      <c r="C27" s="6"/>
      <c r="D27" s="6"/>
    </row>
    <row r="28" spans="1:16" x14ac:dyDescent="0.25">
      <c r="C28" s="6" t="s">
        <v>35</v>
      </c>
      <c r="D28" s="7">
        <f>MAX(D25,1)/MIN(D25,1)</f>
        <v>1.0120359999999999</v>
      </c>
    </row>
    <row r="29" spans="1:16" x14ac:dyDescent="0.25">
      <c r="C29" s="6" t="s">
        <v>38</v>
      </c>
      <c r="D29" s="7">
        <f>IF(D25&lt;1,_xlfn.F.INV.RT(0.025,D22,D26),_xlfn.F.INV.RT(0.025,D26,D22))</f>
        <v>1.0751792729713689</v>
      </c>
    </row>
    <row r="30" spans="1:16" x14ac:dyDescent="0.25">
      <c r="C30" s="6"/>
      <c r="D30" s="12" t="str">
        <f>IF(D28&lt;D29,"Pass","Fail")</f>
        <v>Pass</v>
      </c>
    </row>
    <row r="34" spans="3:4" x14ac:dyDescent="0.25">
      <c r="C34" t="s">
        <v>40</v>
      </c>
    </row>
    <row r="36" spans="3:4" x14ac:dyDescent="0.25">
      <c r="C36">
        <v>1</v>
      </c>
      <c r="D36" t="s">
        <v>43</v>
      </c>
    </row>
    <row r="37" spans="3:4" x14ac:dyDescent="0.25">
      <c r="C37">
        <v>2</v>
      </c>
      <c r="D37" t="s">
        <v>41</v>
      </c>
    </row>
    <row r="38" spans="3:4" x14ac:dyDescent="0.25">
      <c r="D38" t="s">
        <v>42</v>
      </c>
    </row>
  </sheetData>
  <conditionalFormatting sqref="N4:P5 N7:P20">
    <cfRule type="cellIs" dxfId="5" priority="3" operator="between">
      <formula>-2.5</formula>
      <formula>2.5</formula>
    </cfRule>
  </conditionalFormatting>
  <conditionalFormatting sqref="G4:H5 G7:H20">
    <cfRule type="cellIs" dxfId="4" priority="2" operator="between">
      <formula>-2</formula>
      <formula>2</formula>
    </cfRule>
  </conditionalFormatting>
  <conditionalFormatting sqref="J4:J5 J7:J20">
    <cfRule type="cellIs" dxfId="3" priority="1" operator="between">
      <formula>-4</formula>
      <formula>4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0"/>
  <sheetViews>
    <sheetView workbookViewId="0">
      <selection activeCell="A9" sqref="A9"/>
    </sheetView>
  </sheetViews>
  <sheetFormatPr defaultRowHeight="15" x14ac:dyDescent="0.25"/>
  <sheetData>
    <row r="4" spans="1:8" x14ac:dyDescent="0.25">
      <c r="A4" t="s">
        <v>58</v>
      </c>
      <c r="B4" t="s">
        <v>50</v>
      </c>
      <c r="F4" t="s">
        <v>51</v>
      </c>
    </row>
    <row r="6" spans="1:8" x14ac:dyDescent="0.25">
      <c r="A6" t="s">
        <v>59</v>
      </c>
      <c r="B6" t="s">
        <v>52</v>
      </c>
      <c r="F6" t="s">
        <v>53</v>
      </c>
    </row>
    <row r="7" spans="1:8" x14ac:dyDescent="0.25">
      <c r="G7" t="s">
        <v>54</v>
      </c>
    </row>
    <row r="8" spans="1:8" x14ac:dyDescent="0.25">
      <c r="G8" t="s">
        <v>55</v>
      </c>
    </row>
    <row r="9" spans="1:8" x14ac:dyDescent="0.25">
      <c r="G9" t="s">
        <v>56</v>
      </c>
    </row>
    <row r="10" spans="1:8" x14ac:dyDescent="0.25">
      <c r="G10" t="s">
        <v>57</v>
      </c>
      <c r="H10" s="5">
        <f>1.004^2</f>
        <v>1.008016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HC01</vt:lpstr>
      <vt:lpstr>HC02</vt:lpstr>
      <vt:lpstr>additional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2017-12-14T20:15:22Z</dcterms:modified>
</cp:coreProperties>
</file>